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0" documentId="13_ncr:1_{014B92C9-82EF-4162-994B-58DA059768D0}" xr6:coauthVersionLast="47" xr6:coauthVersionMax="47" xr10:uidLastSave="{CA94D3F7-11C1-4A78-8A18-0045543A1004}"/>
  <bookViews>
    <workbookView xWindow="28680" yWindow="-120" windowWidth="29040" windowHeight="15720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<sst xmlns="http://schemas.openxmlformats.org/spreadsheetml/2006/main" count="29" uniqueCount="17">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</sst>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63" activePane="bottomRight" state="frozen"/>
      <selection activeCell="G16" sqref="G16"/>
      <selection pane="topRight" activeCell="G16" sqref="G16"/>
      <selection pane="bottomLeft" activeCell="G16" sqref="G16"/>
      <selection pane="bottomRight" activeCell="K277" sqref="K277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x14ac:dyDescent="0.2">
      <c r="A276" s="1">
        <v>45474</v>
      </c>
      <c r="B276" s="16"/>
      <c r="C276" s="5"/>
      <c r="D276" s="6"/>
      <c r="E276" s="7"/>
      <c r="F276" s="7"/>
      <c r="G276" s="7"/>
    </row>
    <row r="277" spans="1:7" x14ac:dyDescent="0.2">
      <c r="A277" s="1">
        <v>45505</v>
      </c>
      <c r="B277" s="16"/>
      <c r="C277" s="5"/>
      <c r="D277" s="6"/>
      <c r="E277" s="7"/>
      <c r="F277" s="7"/>
      <c r="G277" s="7"/>
    </row>
    <row r="278" spans="1:7" x14ac:dyDescent="0.2">
      <c r="A278" s="1">
        <v>45536</v>
      </c>
      <c r="B278" s="16"/>
      <c r="C278" s="5"/>
      <c r="D278" s="6"/>
      <c r="E278" s="7"/>
      <c r="F278" s="7"/>
      <c r="G278" s="7"/>
    </row>
    <row r="279" spans="1:7" x14ac:dyDescent="0.2">
      <c r="A279" s="1">
        <v>45566</v>
      </c>
      <c r="B279" s="16"/>
      <c r="C279" s="5"/>
      <c r="D279" s="6"/>
      <c r="E279" s="7"/>
      <c r="F279" s="7"/>
      <c r="G279" s="7"/>
    </row>
    <row r="280" spans="1:7" x14ac:dyDescent="0.2">
      <c r="A280" s="1">
        <v>45597</v>
      </c>
      <c r="B280" s="16"/>
      <c r="C280" s="5"/>
      <c r="D280" s="6"/>
      <c r="E280" s="7"/>
      <c r="F280" s="7"/>
      <c r="G280" s="7"/>
    </row>
    <row r="281" spans="1:7" x14ac:dyDescent="0.2">
      <c r="A281" s="1">
        <v>45627</v>
      </c>
      <c r="B281" s="16"/>
      <c r="C281" s="5"/>
      <c r="D281" s="6"/>
      <c r="E281" s="7"/>
      <c r="F281" s="7"/>
      <c r="G281" s="7"/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K20" sqref="K20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0</v>
      </c>
      <c r="D14" s="32">
        <f>IF($G57&lt;$I$52,"",IF($G57&gt;$I$54,"",VLOOKUP($G57,BD_Unidades!$A$6:$G$284,3)))</f>
        <v>0</v>
      </c>
      <c r="E14" s="32">
        <f t="shared" ref="E14:E19" si="2">C14+D14</f>
        <v>0</v>
      </c>
      <c r="F14" s="31">
        <f>IF($G57&lt;$I$52,"",IF($G57&gt;$I$54,"",VLOOKUP($G57,BD_Unidades!$A$6:$G$284,5)))</f>
        <v>0</v>
      </c>
      <c r="G14" s="32">
        <f>IF($G57&lt;$I$52,"",IF($G57&gt;$I$54,"",VLOOKUP($G57,BD_Unidades!$A$6:$G$284,6)))</f>
        <v>0</v>
      </c>
      <c r="H14" s="32">
        <f t="shared" ref="H14:H19" si="3">F14+G14</f>
        <v>0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0</v>
      </c>
      <c r="D15" s="32">
        <f>IF($G58&lt;$I$52,"",IF($G58&gt;$I$54,"",VLOOKUP($G58,BD_Unidades!$A$6:$G$284,3)))</f>
        <v>0</v>
      </c>
      <c r="E15" s="32">
        <f t="shared" si="2"/>
        <v>0</v>
      </c>
      <c r="F15" s="31">
        <f>IF($G58&lt;$I$52,"",IF($G58&gt;$I$54,"",VLOOKUP($G58,BD_Unidades!$A$6:$G$284,5)))</f>
        <v>0</v>
      </c>
      <c r="G15" s="32">
        <f>IF($G58&lt;$I$52,"",IF($G58&gt;$I$54,"",VLOOKUP($G58,BD_Unidades!$A$6:$G$284,6)))</f>
        <v>0</v>
      </c>
      <c r="H15" s="32">
        <f t="shared" si="3"/>
        <v>0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0</v>
      </c>
      <c r="D16" s="32">
        <f>IF($G59&lt;$I$52,"",IF($G59&gt;$I$54,"",VLOOKUP($G59,BD_Unidades!$A$6:$G$284,3)))</f>
        <v>0</v>
      </c>
      <c r="E16" s="32">
        <f t="shared" si="2"/>
        <v>0</v>
      </c>
      <c r="F16" s="31">
        <f>IF($G59&lt;$I$52,"",IF($G59&gt;$I$54,"",VLOOKUP($G59,BD_Unidades!$A$6:$G$284,5)))</f>
        <v>0</v>
      </c>
      <c r="G16" s="32">
        <f>IF($G59&lt;$I$52,"",IF($G59&gt;$I$54,"",VLOOKUP($G59,BD_Unidades!$A$6:$G$284,6)))</f>
        <v>0</v>
      </c>
      <c r="H16" s="32">
        <f t="shared" si="3"/>
        <v>0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0</v>
      </c>
      <c r="D17" s="32">
        <f>IF($G60&lt;$I$52,"",IF($G60&gt;$I$54,"",VLOOKUP($G60,BD_Unidades!$A$6:$G$284,3)))</f>
        <v>0</v>
      </c>
      <c r="E17" s="32">
        <f t="shared" si="2"/>
        <v>0</v>
      </c>
      <c r="F17" s="31">
        <f>IF($G60&lt;$I$52,"",IF($G60&gt;$I$54,"",VLOOKUP($G60,BD_Unidades!$A$6:$G$284,5)))</f>
        <v>0</v>
      </c>
      <c r="G17" s="32">
        <f>IF($G60&lt;$I$52,"",IF($G60&gt;$I$54,"",VLOOKUP($G60,BD_Unidades!$A$6:$G$284,6)))</f>
        <v>0</v>
      </c>
      <c r="H17" s="32">
        <f t="shared" si="3"/>
        <v>0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0</v>
      </c>
      <c r="D18" s="32">
        <f>IF($G61&lt;$I$52,"",IF($G61&gt;$I$54,"",VLOOKUP($G61,BD_Unidades!$A$6:$G$284,3)))</f>
        <v>0</v>
      </c>
      <c r="E18" s="32">
        <f t="shared" si="2"/>
        <v>0</v>
      </c>
      <c r="F18" s="31">
        <f>IF($G61&lt;$I$52,"",IF($G61&gt;$I$54,"",VLOOKUP($G61,BD_Unidades!$A$6:$G$284,5)))</f>
        <v>0</v>
      </c>
      <c r="G18" s="32">
        <f>IF($G61&lt;$I$52,"",IF($G61&gt;$I$54,"",VLOOKUP($G61,BD_Unidades!$A$6:$G$284,6)))</f>
        <v>0</v>
      </c>
      <c r="H18" s="32">
        <f t="shared" si="3"/>
        <v>0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81858</v>
      </c>
      <c r="D20" s="53">
        <f t="shared" si="4"/>
        <v>165882</v>
      </c>
      <c r="E20" s="53">
        <f t="shared" si="4"/>
        <v>247740</v>
      </c>
      <c r="F20" s="53">
        <f t="shared" si="4"/>
        <v>19901.668581000002</v>
      </c>
      <c r="G20" s="53">
        <f t="shared" si="4"/>
        <v>62225.706956000002</v>
      </c>
      <c r="H20" s="54">
        <f t="shared" si="4"/>
        <v>82127.375537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Props1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C33EE2-9D73-41AD-9F2D-144EFFD8432E}">
  <ds:schemaRefs>
    <ds:schemaRef ds:uri="http://purl.org/dc/elements/1.1/"/>
    <ds:schemaRef ds:uri="http://www.w3.org/XML/1998/namespace"/>
    <ds:schemaRef ds:uri="http://schemas.microsoft.com/office/2006/metadata/properties"/>
    <ds:schemaRef ds:uri="ce50f6f7-abf6-49b9-b4c9-2ea63774b9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4bcf983-2136-4c42-9108-b73acbb23e9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2024-07-25T16:22:40Z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